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fizer-my.sharepoint.com/personal/herndk01_pfizer_com/Documents/Documents/Kelly's stuff/"/>
    </mc:Choice>
  </mc:AlternateContent>
  <xr:revisionPtr revIDLastSave="0" documentId="14_{D4D9B8A9-C4D7-40F5-B583-08DBE34C44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 Budget vs Actual" sheetId="2" r:id="rId1"/>
    <sheet name="2021 Final Budget" sheetId="5" r:id="rId2"/>
    <sheet name="2019 Retained Earn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2" l="1"/>
  <c r="D14" i="2"/>
  <c r="D7" i="2"/>
  <c r="D8" i="2"/>
  <c r="D9" i="2"/>
  <c r="D10" i="2"/>
  <c r="D11" i="2"/>
  <c r="D12" i="2"/>
  <c r="D13" i="2"/>
  <c r="D6" i="2"/>
  <c r="C14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17" i="2"/>
  <c r="C37" i="2"/>
  <c r="D37" i="2" l="1"/>
  <c r="B35" i="5" l="1"/>
  <c r="B11" i="5"/>
</calcChain>
</file>

<file path=xl/sharedStrings.xml><?xml version="1.0" encoding="utf-8"?>
<sst xmlns="http://schemas.openxmlformats.org/spreadsheetml/2006/main" count="95" uniqueCount="70">
  <si>
    <t>Anticipated Income:</t>
  </si>
  <si>
    <t>Membership Dues</t>
  </si>
  <si>
    <t>City of Lawrence Appropriation</t>
  </si>
  <si>
    <t>Interest Income</t>
  </si>
  <si>
    <t>Anticipated Expenditures:</t>
  </si>
  <si>
    <t>Office (Postage and PO box rental/Printing)</t>
  </si>
  <si>
    <t>Dues - International Sister Cities</t>
  </si>
  <si>
    <t xml:space="preserve">Eutin 5-year Anniversary reserve </t>
  </si>
  <si>
    <t>Hiratsuka 5-year Anniversary reserve</t>
  </si>
  <si>
    <t>Iniades 5-year Anniversary reserve</t>
  </si>
  <si>
    <t>Friends of Eutin</t>
  </si>
  <si>
    <t>Friends of Hiratsuka</t>
  </si>
  <si>
    <t>Friends of Iniades</t>
  </si>
  <si>
    <t>Support for Jet Stream Youth Group</t>
  </si>
  <si>
    <t>Membership and records development</t>
  </si>
  <si>
    <t>Miscellaneous &amp; contingency</t>
  </si>
  <si>
    <t>Total</t>
  </si>
  <si>
    <t>Rotary Scholarship</t>
  </si>
  <si>
    <t>Liability Insurance</t>
  </si>
  <si>
    <t>Background Checks (2 x $75.00)</t>
  </si>
  <si>
    <t>Difference</t>
  </si>
  <si>
    <t>Sister Cities Reserve Account Balances</t>
  </si>
  <si>
    <t>Adjustments</t>
  </si>
  <si>
    <t>Adjusted Ending Balance</t>
  </si>
  <si>
    <t>Caps</t>
  </si>
  <si>
    <t>Eutin Trip Prudent Reserve Fund</t>
  </si>
  <si>
    <t>Eutin - Friends of Eutin Reserve</t>
  </si>
  <si>
    <t>Hiratsuka Trip Prudent Reserve Fund</t>
  </si>
  <si>
    <t>Hiratsuka - Friends of Hiratsuka Reserve</t>
  </si>
  <si>
    <t>Iniades Friends of Iniades Reserve</t>
  </si>
  <si>
    <t>Jet Stream</t>
  </si>
  <si>
    <t>Reserve for marketing video</t>
  </si>
  <si>
    <t xml:space="preserve"> </t>
  </si>
  <si>
    <t>Credit Card Fees</t>
  </si>
  <si>
    <t>Eutin Trip Expenses (includes $2000 from SCL)</t>
  </si>
  <si>
    <t>Hiratsuka Trip Expenses (includes $2000 from SCL)</t>
  </si>
  <si>
    <t>Iniades Trip Expenses (includes $2000 from SCL)</t>
  </si>
  <si>
    <t>Secretary of State Filing</t>
  </si>
  <si>
    <t>Sister Cities Lawrence Logo Design</t>
  </si>
  <si>
    <t>2021
Proposed</t>
  </si>
  <si>
    <t>Actual</t>
  </si>
  <si>
    <t>Calendar 2020 Budget</t>
  </si>
  <si>
    <t>Budgeted</t>
  </si>
  <si>
    <t>Eutin Trip Income ($1700 X 10)</t>
  </si>
  <si>
    <t>Hiratsuka Trip Income ($2300 x 15)</t>
  </si>
  <si>
    <t>Iniades Trip Income ($2500 X 0)</t>
  </si>
  <si>
    <t>WebDevelopment</t>
  </si>
  <si>
    <t>Liability Insurance--Prairie Land</t>
  </si>
  <si>
    <t>Beginning Balance 12/31/18</t>
  </si>
  <si>
    <t>Debits during 2019</t>
  </si>
  <si>
    <t>Credits during 2019</t>
  </si>
  <si>
    <t>Budgeted Credits per 2019 Budget</t>
  </si>
  <si>
    <t>Ending Balance as of 12/31/19</t>
  </si>
  <si>
    <t>updated 01/05/20</t>
  </si>
  <si>
    <t>Eutin 5-year Anniversary Reserve</t>
  </si>
  <si>
    <t>Hiratsuka 5-year Anniversary Reserve</t>
  </si>
  <si>
    <t>Iniades 5-year Anniversary Reserve</t>
  </si>
  <si>
    <t>Friends of Hiratsuka (fully funded)</t>
  </si>
  <si>
    <t>Iniades 5-year Anniversary reserve (fully funded)</t>
  </si>
  <si>
    <t>Support for Jet Stream Youth Group (fully funded)</t>
  </si>
  <si>
    <t xml:space="preserve">Scholarship Fund </t>
  </si>
  <si>
    <t xml:space="preserve">Notes: </t>
  </si>
  <si>
    <t>1) Membership and records development - do we need this item?  We have not used in in several years.</t>
  </si>
  <si>
    <t>2) Scholarship Fund Expense added for 2021 - with no student exchanges, I propose that funds that would be used to supplment the student exchanges that will not occur due to the pandemic be moved to the scholarship fund.</t>
  </si>
  <si>
    <t>Web Development/Maintanence (hosting and support)</t>
  </si>
  <si>
    <t>Calendar 2021 Budget</t>
  </si>
  <si>
    <r>
      <t xml:space="preserve">City of Lawrence Appropriation </t>
    </r>
    <r>
      <rPr>
        <sz val="8"/>
        <color rgb="FF000000"/>
        <rFont val="Calibri"/>
        <family val="2"/>
        <scheme val="minor"/>
      </rPr>
      <t>(already approved)</t>
    </r>
  </si>
  <si>
    <r>
      <t>Eutin Trip Income</t>
    </r>
    <r>
      <rPr>
        <sz val="8"/>
        <color rgb="FF000000"/>
        <rFont val="Calibri"/>
        <family val="2"/>
        <scheme val="minor"/>
      </rPr>
      <t xml:space="preserve"> ($1700 X ?) </t>
    </r>
  </si>
  <si>
    <r>
      <t xml:space="preserve">Hiratsuka Trip Income </t>
    </r>
    <r>
      <rPr>
        <sz val="8"/>
        <color rgb="FF000000"/>
        <rFont val="Calibri"/>
        <family val="2"/>
        <scheme val="minor"/>
      </rPr>
      <t xml:space="preserve">($2300 x ?) </t>
    </r>
  </si>
  <si>
    <r>
      <t xml:space="preserve">Iniades Trip Income </t>
    </r>
    <r>
      <rPr>
        <sz val="8"/>
        <color rgb="FF000000"/>
        <rFont val="Calibri"/>
        <family val="2"/>
        <scheme val="minor"/>
      </rPr>
      <t>($2500 X ?)</t>
    </r>
    <r>
      <rPr>
        <sz val="11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</si>
</sst>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Helvetica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Helvetica"/>
      <family val="2"/>
    </font>
    <font>
      <sz val="11"/>
      <color theme="1"/>
      <name val="Calibri (Body)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  <xf numFmtId="44" fontId="8" fillId="0" borderId="0" applyFont="0" applyFill="0" applyBorder="0" applyAlignment="0" applyProtection="0"/>
    <xf numFmtId="0" fontId="11" fillId="0" borderId="0" applyNumberFormat="0" applyFill="0" applyBorder="0" applyProtection="0">
      <alignment vertical="top" wrapText="1"/>
    </xf>
    <xf numFmtId="44" fontId="11" fillId="0" borderId="0" applyFont="0" applyFill="0" applyBorder="0" applyAlignment="0" applyProtection="0"/>
  </cellStyleXfs>
  <cellXfs count="86">
    <xf numFmtId="0" fontId="0" fillId="0" borderId="0" xfId="0"/>
    <xf numFmtId="0" fontId="2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8" fontId="3" fillId="0" borderId="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8" fontId="3" fillId="0" borderId="1" xfId="0" applyNumberFormat="1" applyFont="1" applyBorder="1" applyAlignment="1">
      <alignment horizontal="right" vertical="center"/>
    </xf>
    <xf numFmtId="8" fontId="4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9" xfId="0" applyNumberFormat="1" applyBorder="1"/>
    <xf numFmtId="0" fontId="3" fillId="0" borderId="5" xfId="0" applyFont="1" applyFill="1" applyBorder="1" applyAlignment="1">
      <alignment vertical="center"/>
    </xf>
    <xf numFmtId="8" fontId="3" fillId="0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44" fontId="0" fillId="0" borderId="8" xfId="1" applyFont="1" applyBorder="1"/>
    <xf numFmtId="8" fontId="5" fillId="0" borderId="8" xfId="0" applyNumberFormat="1" applyFont="1" applyBorder="1"/>
    <xf numFmtId="44" fontId="5" fillId="0" borderId="8" xfId="1" applyFont="1" applyBorder="1" applyAlignment="1">
      <alignment horizontal="center" vertical="center"/>
    </xf>
    <xf numFmtId="8" fontId="0" fillId="0" borderId="8" xfId="1" applyNumberFormat="1" applyFont="1" applyBorder="1"/>
    <xf numFmtId="8" fontId="7" fillId="0" borderId="8" xfId="1" applyNumberFormat="1" applyBorder="1"/>
    <xf numFmtId="0" fontId="0" fillId="0" borderId="0" xfId="0"/>
    <xf numFmtId="0" fontId="0" fillId="0" borderId="0" xfId="0"/>
    <xf numFmtId="0" fontId="0" fillId="0" borderId="0" xfId="0"/>
    <xf numFmtId="0" fontId="5" fillId="0" borderId="8" xfId="0" applyFont="1" applyBorder="1"/>
    <xf numFmtId="44" fontId="5" fillId="0" borderId="8" xfId="1" applyFont="1" applyBorder="1"/>
    <xf numFmtId="44" fontId="0" fillId="0" borderId="8" xfId="1" applyFont="1" applyBorder="1"/>
    <xf numFmtId="44" fontId="0" fillId="0" borderId="0" xfId="1" applyFont="1"/>
    <xf numFmtId="0" fontId="3" fillId="0" borderId="0" xfId="0" applyFont="1" applyAlignment="1">
      <alignment vertical="center" wrapText="1"/>
    </xf>
    <xf numFmtId="44" fontId="0" fillId="0" borderId="0" xfId="0" applyNumberFormat="1"/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44" fontId="5" fillId="0" borderId="8" xfId="0" applyNumberFormat="1" applyFont="1" applyBorder="1"/>
    <xf numFmtId="7" fontId="7" fillId="0" borderId="8" xfId="1" applyNumberFormat="1" applyBorder="1"/>
    <xf numFmtId="44" fontId="4" fillId="0" borderId="8" xfId="1" applyFont="1" applyBorder="1" applyAlignment="1">
      <alignment horizontal="center" vertical="center"/>
    </xf>
    <xf numFmtId="44" fontId="3" fillId="0" borderId="8" xfId="1" applyFont="1" applyBorder="1" applyAlignment="1">
      <alignment vertical="center"/>
    </xf>
    <xf numFmtId="44" fontId="3" fillId="0" borderId="8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  <xf numFmtId="44" fontId="0" fillId="0" borderId="8" xfId="1" applyFont="1" applyBorder="1" applyAlignment="1">
      <alignment horizontal="center"/>
    </xf>
    <xf numFmtId="8" fontId="3" fillId="0" borderId="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44" fontId="7" fillId="0" borderId="11" xfId="1" applyBorder="1"/>
    <xf numFmtId="44" fontId="0" fillId="0" borderId="11" xfId="1" applyFont="1" applyBorder="1" applyAlignment="1">
      <alignment horizontal="center"/>
    </xf>
    <xf numFmtId="44" fontId="0" fillId="0" borderId="11" xfId="1" applyFont="1" applyBorder="1"/>
    <xf numFmtId="44" fontId="5" fillId="4" borderId="13" xfId="1" applyFont="1" applyFill="1" applyBorder="1"/>
    <xf numFmtId="0" fontId="12" fillId="0" borderId="8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5" fillId="0" borderId="8" xfId="0" applyFont="1" applyBorder="1"/>
    <xf numFmtId="44" fontId="5" fillId="0" borderId="8" xfId="1" applyFont="1" applyBorder="1"/>
    <xf numFmtId="44" fontId="0" fillId="0" borderId="8" xfId="1" applyFont="1" applyBorder="1"/>
    <xf numFmtId="0" fontId="5" fillId="0" borderId="0" xfId="0" applyFont="1"/>
    <xf numFmtId="0" fontId="0" fillId="0" borderId="8" xfId="0" applyBorder="1" applyAlignment="1">
      <alignment wrapText="1"/>
    </xf>
    <xf numFmtId="0" fontId="6" fillId="2" borderId="8" xfId="0" applyFont="1" applyFill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164" fontId="0" fillId="0" borderId="8" xfId="1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 applyAlignment="1"/>
    <xf numFmtId="0" fontId="0" fillId="0" borderId="0" xfId="0" applyFill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44" fontId="5" fillId="0" borderId="0" xfId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44" fontId="3" fillId="0" borderId="8" xfId="1" applyFont="1" applyFill="1" applyBorder="1" applyAlignment="1">
      <alignment horizontal="center" vertical="center"/>
    </xf>
    <xf numFmtId="44" fontId="0" fillId="0" borderId="8" xfId="1" applyFont="1" applyFill="1" applyBorder="1" applyAlignment="1">
      <alignment horizontal="center" vertical="center"/>
    </xf>
  </cellXfs>
  <cellStyles count="6">
    <cellStyle name="Currency" xfId="1" builtinId="4"/>
    <cellStyle name="Currency 2" xfId="3" xr:uid="{00000000-0005-0000-0000-000001000000}"/>
    <cellStyle name="Currency 2 2" xfId="5" xr:uid="{9E90DC12-89C9-4EAA-B8EF-C6394175806D}"/>
    <cellStyle name="Normal" xfId="0" builtinId="0"/>
    <cellStyle name="Normal 2" xfId="2" xr:uid="{00000000-0005-0000-0000-000003000000}"/>
    <cellStyle name="Normal 2 2" xfId="4" xr:uid="{4ADC7C9C-D381-4585-824F-F5A60A9F7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4" workbookViewId="0">
      <selection activeCell="D14" sqref="D14"/>
    </sheetView>
  </sheetViews>
  <sheetFormatPr defaultRowHeight="14.5"/>
  <cols>
    <col min="1" max="1" width="48.453125" bestFit="1" customWidth="1"/>
    <col min="2" max="2" width="11.1796875" bestFit="1" customWidth="1"/>
    <col min="3" max="3" width="12.1796875" style="10" customWidth="1"/>
    <col min="4" max="4" width="11.81640625" bestFit="1" customWidth="1"/>
    <col min="5" max="5" width="11.1796875" bestFit="1" customWidth="1"/>
    <col min="9" max="9" width="10.7265625" bestFit="1" customWidth="1"/>
  </cols>
  <sheetData>
    <row r="1" spans="1:10" ht="23.5">
      <c r="A1" s="67" t="s">
        <v>41</v>
      </c>
      <c r="B1" s="67"/>
    </row>
    <row r="3" spans="1:10" ht="15" thickBot="1">
      <c r="A3" s="2"/>
      <c r="B3" s="6"/>
      <c r="C3" s="11"/>
      <c r="D3" s="18"/>
      <c r="E3" s="18"/>
    </row>
    <row r="4" spans="1:10" ht="15" thickTop="1">
      <c r="A4" s="2"/>
      <c r="B4" s="7"/>
      <c r="C4" s="11"/>
      <c r="D4" s="68"/>
      <c r="E4" s="70"/>
      <c r="G4" s="72"/>
      <c r="H4" s="72"/>
      <c r="I4" s="72"/>
      <c r="J4" s="72"/>
    </row>
    <row r="5" spans="1:10" ht="15.5">
      <c r="A5" s="34" t="s">
        <v>0</v>
      </c>
      <c r="B5" s="39" t="s">
        <v>42</v>
      </c>
      <c r="C5" s="32" t="s">
        <v>40</v>
      </c>
      <c r="D5" s="24" t="s">
        <v>20</v>
      </c>
      <c r="E5" s="16"/>
      <c r="G5" s="73"/>
      <c r="H5" s="73"/>
      <c r="I5" s="74"/>
      <c r="J5" s="72"/>
    </row>
    <row r="6" spans="1:10">
      <c r="A6" s="42" t="s">
        <v>1</v>
      </c>
      <c r="B6" s="35">
        <v>3000</v>
      </c>
      <c r="C6" s="43">
        <v>1515</v>
      </c>
      <c r="D6" s="35">
        <f>B6-C6</f>
        <v>1485</v>
      </c>
      <c r="E6" s="16"/>
      <c r="G6" s="73"/>
      <c r="H6" s="73"/>
      <c r="I6" s="74"/>
      <c r="J6" s="72"/>
    </row>
    <row r="7" spans="1:10">
      <c r="A7" s="83" t="s">
        <v>33</v>
      </c>
      <c r="B7" s="84">
        <v>600</v>
      </c>
      <c r="C7" s="85">
        <v>0</v>
      </c>
      <c r="D7" s="35">
        <f t="shared" ref="D7:D13" si="0">B7-C7</f>
        <v>600</v>
      </c>
      <c r="E7" s="19"/>
      <c r="G7" s="75"/>
      <c r="H7" s="75"/>
      <c r="I7" s="76"/>
      <c r="J7" s="72"/>
    </row>
    <row r="8" spans="1:10">
      <c r="A8" s="42" t="s">
        <v>2</v>
      </c>
      <c r="B8" s="35">
        <v>8000</v>
      </c>
      <c r="C8" s="43">
        <v>0</v>
      </c>
      <c r="D8" s="35">
        <f t="shared" si="0"/>
        <v>8000</v>
      </c>
      <c r="E8" s="19"/>
      <c r="G8" s="77"/>
      <c r="H8" s="77"/>
      <c r="I8" s="74"/>
      <c r="J8" s="72"/>
    </row>
    <row r="9" spans="1:10">
      <c r="A9" s="42" t="s">
        <v>43</v>
      </c>
      <c r="B9" s="35">
        <v>17000</v>
      </c>
      <c r="C9" s="43">
        <v>6775</v>
      </c>
      <c r="D9" s="35">
        <f t="shared" si="0"/>
        <v>10225</v>
      </c>
      <c r="E9" s="19"/>
      <c r="G9" s="78"/>
      <c r="H9" s="78"/>
      <c r="I9" s="79"/>
      <c r="J9" s="72"/>
    </row>
    <row r="10" spans="1:10">
      <c r="A10" s="42" t="s">
        <v>44</v>
      </c>
      <c r="B10" s="35">
        <v>34500</v>
      </c>
      <c r="C10" s="43">
        <v>10075</v>
      </c>
      <c r="D10" s="35">
        <f t="shared" si="0"/>
        <v>24425</v>
      </c>
      <c r="E10" s="19"/>
      <c r="G10" s="80"/>
      <c r="H10" s="80"/>
      <c r="I10" s="79"/>
      <c r="J10" s="72"/>
    </row>
    <row r="11" spans="1:10">
      <c r="A11" s="42" t="s">
        <v>45</v>
      </c>
      <c r="B11" s="35">
        <v>0</v>
      </c>
      <c r="C11" s="43">
        <v>0</v>
      </c>
      <c r="D11" s="35">
        <f t="shared" si="0"/>
        <v>0</v>
      </c>
      <c r="E11" s="19"/>
      <c r="G11" s="81"/>
      <c r="H11" s="81"/>
      <c r="I11" s="82"/>
      <c r="J11" s="72"/>
    </row>
    <row r="12" spans="1:10">
      <c r="A12" s="42" t="s">
        <v>17</v>
      </c>
      <c r="B12" s="35">
        <v>500</v>
      </c>
      <c r="C12" s="43">
        <v>500</v>
      </c>
      <c r="D12" s="35">
        <f t="shared" si="0"/>
        <v>0</v>
      </c>
      <c r="E12" s="19"/>
      <c r="G12" s="72"/>
      <c r="H12" s="72"/>
      <c r="I12" s="72"/>
      <c r="J12" s="72"/>
    </row>
    <row r="13" spans="1:10">
      <c r="A13" s="42" t="s">
        <v>3</v>
      </c>
      <c r="B13" s="35">
        <v>400</v>
      </c>
      <c r="C13" s="43">
        <v>519.15</v>
      </c>
      <c r="D13" s="35">
        <f t="shared" si="0"/>
        <v>-119.14999999999998</v>
      </c>
      <c r="E13" s="19"/>
    </row>
    <row r="14" spans="1:10">
      <c r="A14" s="44" t="s">
        <v>16</v>
      </c>
      <c r="B14" s="45">
        <v>64000</v>
      </c>
      <c r="C14" s="36">
        <f>SUM(C6:C13)</f>
        <v>19384.150000000001</v>
      </c>
      <c r="D14" s="36">
        <f>SUM(D6:D13)</f>
        <v>44615.85</v>
      </c>
      <c r="E14" s="19"/>
    </row>
    <row r="15" spans="1:10">
      <c r="A15" s="68"/>
      <c r="B15" s="69"/>
      <c r="C15" s="69"/>
      <c r="D15" s="70"/>
      <c r="E15" s="19"/>
    </row>
    <row r="16" spans="1:10" ht="21">
      <c r="A16" s="30" t="s">
        <v>4</v>
      </c>
      <c r="B16" s="40"/>
      <c r="C16" s="25"/>
      <c r="D16" s="26"/>
      <c r="E16" s="19"/>
    </row>
    <row r="17" spans="1:5">
      <c r="A17" s="31" t="s">
        <v>5</v>
      </c>
      <c r="B17" s="41">
        <v>320</v>
      </c>
      <c r="C17" s="26">
        <v>-134</v>
      </c>
      <c r="D17" s="26">
        <f>B17+C17</f>
        <v>186</v>
      </c>
      <c r="E17" s="19"/>
    </row>
    <row r="18" spans="1:5">
      <c r="A18" s="48" t="s">
        <v>37</v>
      </c>
      <c r="B18" s="47">
        <v>40</v>
      </c>
      <c r="C18" s="26">
        <v>-40</v>
      </c>
      <c r="D18" s="58">
        <f t="shared" ref="D18:D36" si="1">B18+C18</f>
        <v>0</v>
      </c>
      <c r="E18" s="19"/>
    </row>
    <row r="19" spans="1:5">
      <c r="A19" s="48" t="s">
        <v>38</v>
      </c>
      <c r="B19" s="47">
        <v>250</v>
      </c>
      <c r="C19" s="26">
        <v>-51.11</v>
      </c>
      <c r="D19" s="58">
        <f t="shared" si="1"/>
        <v>198.89</v>
      </c>
      <c r="E19" s="19"/>
    </row>
    <row r="20" spans="1:5">
      <c r="A20" s="53" t="s">
        <v>46</v>
      </c>
      <c r="B20" s="41">
        <v>1500</v>
      </c>
      <c r="C20" s="46">
        <v>-1012.8</v>
      </c>
      <c r="D20" s="58">
        <f t="shared" si="1"/>
        <v>487.20000000000005</v>
      </c>
      <c r="E20" s="19"/>
    </row>
    <row r="21" spans="1:5">
      <c r="A21" s="31" t="s">
        <v>47</v>
      </c>
      <c r="B21" s="47">
        <v>850</v>
      </c>
      <c r="C21" s="38">
        <v>-798</v>
      </c>
      <c r="D21" s="58">
        <f t="shared" si="1"/>
        <v>52</v>
      </c>
      <c r="E21" s="19"/>
    </row>
    <row r="22" spans="1:5">
      <c r="A22" s="31" t="s">
        <v>19</v>
      </c>
      <c r="B22" s="41">
        <v>150</v>
      </c>
      <c r="C22" s="46">
        <v>-62.05</v>
      </c>
      <c r="D22" s="58">
        <f t="shared" si="1"/>
        <v>87.95</v>
      </c>
      <c r="E22" s="19"/>
    </row>
    <row r="23" spans="1:5">
      <c r="A23" s="31" t="s">
        <v>6</v>
      </c>
      <c r="B23" s="41">
        <v>810</v>
      </c>
      <c r="C23" s="38">
        <v>-810</v>
      </c>
      <c r="D23" s="58">
        <f t="shared" si="1"/>
        <v>0</v>
      </c>
      <c r="E23" s="20"/>
    </row>
    <row r="24" spans="1:5">
      <c r="A24" s="31" t="s">
        <v>7</v>
      </c>
      <c r="B24" s="41">
        <v>1200</v>
      </c>
      <c r="C24" s="46">
        <v>0</v>
      </c>
      <c r="D24" s="58">
        <f t="shared" si="1"/>
        <v>1200</v>
      </c>
      <c r="E24" s="17"/>
    </row>
    <row r="25" spans="1:5">
      <c r="A25" s="31" t="s">
        <v>8</v>
      </c>
      <c r="B25" s="41">
        <v>1200</v>
      </c>
      <c r="C25" s="46">
        <v>0</v>
      </c>
      <c r="D25" s="58">
        <f t="shared" si="1"/>
        <v>1200</v>
      </c>
    </row>
    <row r="26" spans="1:5">
      <c r="A26" s="31" t="s">
        <v>9</v>
      </c>
      <c r="B26" s="41">
        <v>0</v>
      </c>
      <c r="C26" s="46">
        <v>0</v>
      </c>
      <c r="D26" s="58">
        <f t="shared" si="1"/>
        <v>0</v>
      </c>
    </row>
    <row r="27" spans="1:5">
      <c r="A27" s="31" t="s">
        <v>10</v>
      </c>
      <c r="B27" s="41">
        <v>250</v>
      </c>
      <c r="C27" s="46">
        <v>0</v>
      </c>
      <c r="D27" s="58">
        <f t="shared" si="1"/>
        <v>250</v>
      </c>
    </row>
    <row r="28" spans="1:5" s="14" customFormat="1" ht="14.5" customHeight="1">
      <c r="A28" s="31" t="s">
        <v>11</v>
      </c>
      <c r="B28" s="41">
        <v>0</v>
      </c>
      <c r="C28" s="46">
        <v>0</v>
      </c>
      <c r="D28" s="58">
        <f t="shared" si="1"/>
        <v>0</v>
      </c>
    </row>
    <row r="29" spans="1:5">
      <c r="A29" s="31" t="s">
        <v>12</v>
      </c>
      <c r="B29" s="41">
        <v>0</v>
      </c>
      <c r="C29" s="46">
        <v>-166.83</v>
      </c>
      <c r="D29" s="58">
        <f t="shared" si="1"/>
        <v>-166.83</v>
      </c>
    </row>
    <row r="30" spans="1:5">
      <c r="A30" s="31" t="s">
        <v>13</v>
      </c>
      <c r="B30" s="41">
        <v>0</v>
      </c>
      <c r="C30" s="46">
        <v>0</v>
      </c>
      <c r="D30" s="58">
        <f t="shared" si="1"/>
        <v>0</v>
      </c>
    </row>
    <row r="31" spans="1:5">
      <c r="A31" s="31" t="s">
        <v>14</v>
      </c>
      <c r="B31" s="41">
        <v>1200</v>
      </c>
      <c r="C31" s="49">
        <v>0</v>
      </c>
      <c r="D31" s="58">
        <f t="shared" si="1"/>
        <v>1200</v>
      </c>
    </row>
    <row r="32" spans="1:5">
      <c r="A32" s="33" t="s">
        <v>34</v>
      </c>
      <c r="B32" s="41">
        <v>19000</v>
      </c>
      <c r="C32" s="50">
        <v>-8324.7099999999991</v>
      </c>
      <c r="D32" s="58">
        <f t="shared" si="1"/>
        <v>10675.29</v>
      </c>
    </row>
    <row r="33" spans="1:4">
      <c r="A33" s="33" t="s">
        <v>35</v>
      </c>
      <c r="B33" s="41">
        <v>36500</v>
      </c>
      <c r="C33" s="51">
        <v>-10075</v>
      </c>
      <c r="D33" s="58">
        <f t="shared" si="1"/>
        <v>26425</v>
      </c>
    </row>
    <row r="34" spans="1:4">
      <c r="A34" s="33" t="s">
        <v>36</v>
      </c>
      <c r="B34" s="41">
        <v>0</v>
      </c>
      <c r="C34" s="49">
        <v>0</v>
      </c>
      <c r="D34" s="58">
        <f t="shared" si="1"/>
        <v>0</v>
      </c>
    </row>
    <row r="35" spans="1:4">
      <c r="A35" s="31" t="s">
        <v>17</v>
      </c>
      <c r="B35" s="41">
        <v>500</v>
      </c>
      <c r="C35" s="49">
        <v>0</v>
      </c>
      <c r="D35" s="58">
        <f t="shared" si="1"/>
        <v>500</v>
      </c>
    </row>
    <row r="36" spans="1:4">
      <c r="A36" s="31" t="s">
        <v>15</v>
      </c>
      <c r="B36" s="41">
        <v>230</v>
      </c>
      <c r="C36" s="49">
        <v>-300</v>
      </c>
      <c r="D36" s="58">
        <f t="shared" si="1"/>
        <v>-70</v>
      </c>
    </row>
    <row r="37" spans="1:4">
      <c r="A37" s="24" t="s">
        <v>16</v>
      </c>
      <c r="B37" s="52">
        <f>SUM(B17:B36)</f>
        <v>64000</v>
      </c>
      <c r="C37" s="37">
        <f>SUM(C17:C36)</f>
        <v>-21774.5</v>
      </c>
      <c r="D37" s="37">
        <f>SUM(D17:D36)</f>
        <v>42225.5</v>
      </c>
    </row>
    <row r="38" spans="1:4">
      <c r="A38" s="28"/>
      <c r="B38" s="23"/>
      <c r="C38" s="71"/>
      <c r="D38" s="23"/>
    </row>
    <row r="39" spans="1:4">
      <c r="A39" s="22"/>
      <c r="B39" s="22"/>
      <c r="D39" s="22"/>
    </row>
    <row r="40" spans="1:4">
      <c r="A40" s="22"/>
      <c r="B40" s="22"/>
      <c r="D40" s="22"/>
    </row>
    <row r="41" spans="1:4">
      <c r="A41" s="23"/>
      <c r="B41" s="23"/>
      <c r="C41" s="23"/>
      <c r="D41" s="23"/>
    </row>
    <row r="42" spans="1:4">
      <c r="A42" s="54"/>
      <c r="B42" s="23"/>
      <c r="C42" s="27"/>
      <c r="D42" s="23"/>
    </row>
    <row r="43" spans="1:4">
      <c r="A43" s="23"/>
      <c r="B43" s="23"/>
      <c r="C43" s="27"/>
      <c r="D43" s="23"/>
    </row>
    <row r="44" spans="1:4">
      <c r="A44" s="22"/>
      <c r="B44" s="22"/>
      <c r="D44" s="22"/>
    </row>
    <row r="45" spans="1:4">
      <c r="A45" s="23"/>
      <c r="B45" s="23"/>
      <c r="C45" s="27"/>
      <c r="D45" s="23"/>
    </row>
    <row r="46" spans="1:4">
      <c r="A46" s="22"/>
      <c r="B46" s="22"/>
      <c r="D46" s="22"/>
    </row>
    <row r="47" spans="1:4">
      <c r="A47" s="23"/>
      <c r="B47" s="23"/>
      <c r="C47" s="27"/>
      <c r="D47" s="23"/>
    </row>
    <row r="48" spans="1:4">
      <c r="A48" s="22"/>
      <c r="B48" s="22"/>
      <c r="D48" s="22"/>
    </row>
    <row r="49" spans="1:4">
      <c r="A49" s="23"/>
      <c r="B49" s="23"/>
      <c r="C49" s="29"/>
      <c r="D49" s="23"/>
    </row>
  </sheetData>
  <mergeCells count="9">
    <mergeCell ref="A1:B1"/>
    <mergeCell ref="A15:D15"/>
    <mergeCell ref="D4:E4"/>
    <mergeCell ref="G10:H10"/>
    <mergeCell ref="G11:H11"/>
    <mergeCell ref="G5:H5"/>
    <mergeCell ref="G6:H6"/>
    <mergeCell ref="G7:H7"/>
    <mergeCell ref="G9:H9"/>
  </mergeCells>
  <pageMargins left="0.25" right="0.25" top="0.5" bottom="0.5" header="0.5" footer="0.5"/>
  <pageSetup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9628-A7FC-464E-80A0-FDF529A60009}">
  <dimension ref="A1:B42"/>
  <sheetViews>
    <sheetView workbookViewId="0">
      <selection activeCell="B10" sqref="B10"/>
    </sheetView>
  </sheetViews>
  <sheetFormatPr defaultRowHeight="14.5"/>
  <cols>
    <col min="1" max="1" width="40.81640625" customWidth="1"/>
    <col min="2" max="2" width="20.453125" customWidth="1"/>
  </cols>
  <sheetData>
    <row r="1" spans="1:2" ht="23.5">
      <c r="A1" s="67" t="s">
        <v>65</v>
      </c>
      <c r="B1" s="67"/>
    </row>
    <row r="2" spans="1:2" ht="15" thickBot="1">
      <c r="A2" s="15"/>
      <c r="B2" s="15"/>
    </row>
    <row r="3" spans="1:2" ht="29">
      <c r="A3" s="1" t="s">
        <v>0</v>
      </c>
      <c r="B3" s="9" t="s">
        <v>39</v>
      </c>
    </row>
    <row r="4" spans="1:2">
      <c r="A4" s="2" t="s">
        <v>1</v>
      </c>
      <c r="B4" s="3">
        <v>3000</v>
      </c>
    </row>
    <row r="5" spans="1:2">
      <c r="A5" s="2" t="s">
        <v>66</v>
      </c>
      <c r="B5" s="3">
        <v>8000</v>
      </c>
    </row>
    <row r="6" spans="1:2">
      <c r="A6" s="2" t="s">
        <v>67</v>
      </c>
      <c r="B6" s="3">
        <v>0</v>
      </c>
    </row>
    <row r="7" spans="1:2">
      <c r="A7" s="2" t="s">
        <v>68</v>
      </c>
      <c r="B7" s="3">
        <v>0</v>
      </c>
    </row>
    <row r="8" spans="1:2">
      <c r="A8" s="2" t="s">
        <v>69</v>
      </c>
      <c r="B8" s="3">
        <v>0</v>
      </c>
    </row>
    <row r="9" spans="1:2">
      <c r="A9" s="2" t="s">
        <v>17</v>
      </c>
      <c r="B9" s="3">
        <v>500</v>
      </c>
    </row>
    <row r="10" spans="1:2" ht="15" thickBot="1">
      <c r="A10" s="4" t="s">
        <v>3</v>
      </c>
      <c r="B10" s="5">
        <v>500</v>
      </c>
    </row>
    <row r="11" spans="1:2" ht="15" thickBot="1">
      <c r="A11" s="2" t="s">
        <v>16</v>
      </c>
      <c r="B11" s="6">
        <f>SUM(B4:B10)</f>
        <v>12000</v>
      </c>
    </row>
    <row r="12" spans="1:2" ht="15" thickTop="1">
      <c r="A12" s="2"/>
      <c r="B12" s="7"/>
    </row>
    <row r="13" spans="1:2" ht="21">
      <c r="A13" s="8" t="s">
        <v>4</v>
      </c>
      <c r="B13" s="7"/>
    </row>
    <row r="14" spans="1:2">
      <c r="A14" s="2" t="s">
        <v>5</v>
      </c>
      <c r="B14" s="3">
        <v>500</v>
      </c>
    </row>
    <row r="15" spans="1:2" s="21" customFormat="1">
      <c r="A15" s="2" t="s">
        <v>37</v>
      </c>
      <c r="B15" s="3">
        <v>40</v>
      </c>
    </row>
    <row r="16" spans="1:2" s="21" customFormat="1">
      <c r="A16" s="2" t="s">
        <v>38</v>
      </c>
      <c r="B16" s="3">
        <v>0</v>
      </c>
    </row>
    <row r="17" spans="1:2">
      <c r="A17" s="2" t="s">
        <v>64</v>
      </c>
      <c r="B17" s="3">
        <v>420</v>
      </c>
    </row>
    <row r="18" spans="1:2">
      <c r="A18" s="2" t="s">
        <v>18</v>
      </c>
      <c r="B18" s="3">
        <v>800</v>
      </c>
    </row>
    <row r="19" spans="1:2">
      <c r="A19" s="2" t="s">
        <v>19</v>
      </c>
      <c r="B19" s="3">
        <v>150</v>
      </c>
    </row>
    <row r="20" spans="1:2">
      <c r="A20" s="2" t="s">
        <v>6</v>
      </c>
      <c r="B20" s="3">
        <v>810</v>
      </c>
    </row>
    <row r="21" spans="1:2">
      <c r="A21" s="2" t="s">
        <v>7</v>
      </c>
      <c r="B21" s="3">
        <v>2400</v>
      </c>
    </row>
    <row r="22" spans="1:2">
      <c r="A22" s="2" t="s">
        <v>8</v>
      </c>
      <c r="B22" s="3">
        <v>2400</v>
      </c>
    </row>
    <row r="23" spans="1:2">
      <c r="A23" s="12" t="s">
        <v>58</v>
      </c>
      <c r="B23" s="13">
        <v>0</v>
      </c>
    </row>
    <row r="24" spans="1:2">
      <c r="A24" s="12" t="s">
        <v>10</v>
      </c>
      <c r="B24" s="13">
        <v>250</v>
      </c>
    </row>
    <row r="25" spans="1:2">
      <c r="A25" s="12" t="s">
        <v>57</v>
      </c>
      <c r="B25" s="13">
        <v>0</v>
      </c>
    </row>
    <row r="26" spans="1:2">
      <c r="A26" s="12" t="s">
        <v>12</v>
      </c>
      <c r="B26" s="13">
        <v>250</v>
      </c>
    </row>
    <row r="27" spans="1:2">
      <c r="A27" s="2" t="s">
        <v>59</v>
      </c>
      <c r="B27" s="3">
        <v>0</v>
      </c>
    </row>
    <row r="28" spans="1:2">
      <c r="A28" s="12" t="s">
        <v>14</v>
      </c>
      <c r="B28" s="13">
        <v>1000</v>
      </c>
    </row>
    <row r="29" spans="1:2">
      <c r="A29" s="2" t="s">
        <v>34</v>
      </c>
      <c r="B29" s="3">
        <v>0</v>
      </c>
    </row>
    <row r="30" spans="1:2">
      <c r="A30" s="2" t="s">
        <v>35</v>
      </c>
      <c r="B30" s="3">
        <v>0</v>
      </c>
    </row>
    <row r="31" spans="1:2">
      <c r="A31" s="2" t="s">
        <v>36</v>
      </c>
      <c r="B31" s="3">
        <v>0</v>
      </c>
    </row>
    <row r="32" spans="1:2">
      <c r="A32" s="2" t="s">
        <v>17</v>
      </c>
      <c r="B32" s="3">
        <v>500</v>
      </c>
    </row>
    <row r="33" spans="1:2" s="55" customFormat="1">
      <c r="A33" s="12" t="s">
        <v>60</v>
      </c>
      <c r="B33" s="13">
        <v>2100</v>
      </c>
    </row>
    <row r="34" spans="1:2" ht="15" thickBot="1">
      <c r="A34" s="4" t="s">
        <v>15</v>
      </c>
      <c r="B34" s="5">
        <v>380</v>
      </c>
    </row>
    <row r="35" spans="1:2" ht="15" thickBot="1">
      <c r="A35" s="2" t="s">
        <v>16</v>
      </c>
      <c r="B35" s="6">
        <f>SUM(B14:B34)</f>
        <v>12000</v>
      </c>
    </row>
    <row r="36" spans="1:2" ht="15" thickTop="1"/>
    <row r="40" spans="1:2">
      <c r="A40" s="59" t="s">
        <v>61</v>
      </c>
    </row>
    <row r="41" spans="1:2" ht="43.5">
      <c r="A41" s="66" t="s">
        <v>62</v>
      </c>
    </row>
    <row r="42" spans="1:2" ht="85" customHeight="1">
      <c r="A42" s="66" t="s">
        <v>63</v>
      </c>
    </row>
  </sheetData>
  <mergeCells count="1">
    <mergeCell ref="A1:B1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A11" sqref="A11"/>
    </sheetView>
  </sheetViews>
  <sheetFormatPr defaultRowHeight="14.5"/>
  <cols>
    <col min="1" max="1" width="22.08984375" customWidth="1"/>
    <col min="2" max="2" width="18.90625" customWidth="1"/>
    <col min="3" max="3" width="14.6328125" customWidth="1"/>
    <col min="4" max="4" width="14.1796875" customWidth="1"/>
    <col min="5" max="5" width="14.36328125" customWidth="1"/>
    <col min="6" max="6" width="14.7265625" customWidth="1"/>
    <col min="7" max="7" width="15.08984375" customWidth="1"/>
    <col min="8" max="8" width="14.453125" customWidth="1"/>
    <col min="9" max="9" width="14.1796875" customWidth="1"/>
  </cols>
  <sheetData>
    <row r="1" spans="1:9" ht="63">
      <c r="A1" s="61" t="s">
        <v>21</v>
      </c>
      <c r="B1" s="63" t="s">
        <v>48</v>
      </c>
      <c r="C1" s="63" t="s">
        <v>49</v>
      </c>
      <c r="D1" s="63" t="s">
        <v>50</v>
      </c>
      <c r="E1" s="63" t="s">
        <v>51</v>
      </c>
      <c r="F1" s="63" t="s">
        <v>52</v>
      </c>
      <c r="G1" s="63" t="s">
        <v>22</v>
      </c>
      <c r="H1" s="63" t="s">
        <v>23</v>
      </c>
      <c r="I1" s="63" t="s">
        <v>24</v>
      </c>
    </row>
    <row r="2" spans="1:9" ht="29">
      <c r="A2" s="60" t="s">
        <v>25</v>
      </c>
      <c r="B2" s="62">
        <v>3000</v>
      </c>
      <c r="C2" s="62">
        <v>-2106.6</v>
      </c>
      <c r="D2" s="62"/>
      <c r="E2" s="62">
        <v>2000</v>
      </c>
      <c r="F2" s="62">
        <v>2893.4</v>
      </c>
      <c r="G2" s="58"/>
      <c r="H2" s="58">
        <v>2893.4</v>
      </c>
      <c r="I2" s="58">
        <v>3000</v>
      </c>
    </row>
    <row r="3" spans="1:9" ht="29">
      <c r="A3" s="60" t="s">
        <v>54</v>
      </c>
      <c r="B3" s="62">
        <v>5680.21</v>
      </c>
      <c r="C3" s="62">
        <v>-8774.1299999999992</v>
      </c>
      <c r="D3" s="62">
        <v>1290</v>
      </c>
      <c r="E3" s="62">
        <v>1200</v>
      </c>
      <c r="F3" s="62">
        <v>-603.91999999999996</v>
      </c>
      <c r="G3" s="58">
        <v>0</v>
      </c>
      <c r="H3" s="58">
        <v>-603.91999999999996</v>
      </c>
      <c r="I3" s="58">
        <v>7000</v>
      </c>
    </row>
    <row r="4" spans="1:9" ht="29">
      <c r="A4" s="60" t="s">
        <v>26</v>
      </c>
      <c r="B4" s="62">
        <v>1677.63</v>
      </c>
      <c r="C4" s="62">
        <v>-721.66</v>
      </c>
      <c r="D4" s="62">
        <v>0</v>
      </c>
      <c r="E4" s="62">
        <v>250</v>
      </c>
      <c r="F4" s="62">
        <v>1205.9700000000003</v>
      </c>
      <c r="G4" s="58">
        <v>0</v>
      </c>
      <c r="H4" s="58">
        <v>1205.97</v>
      </c>
      <c r="I4" s="58">
        <v>2500</v>
      </c>
    </row>
    <row r="5" spans="1:9">
      <c r="A5" s="60"/>
      <c r="B5" s="62"/>
      <c r="C5" s="62"/>
      <c r="D5" s="62"/>
      <c r="E5" s="62"/>
      <c r="F5" s="62"/>
      <c r="G5" s="58"/>
      <c r="H5" s="58"/>
      <c r="I5" s="58"/>
    </row>
    <row r="6" spans="1:9" ht="29">
      <c r="A6" s="60" t="s">
        <v>27</v>
      </c>
      <c r="B6" s="62">
        <v>5000</v>
      </c>
      <c r="C6" s="62">
        <v>-2000</v>
      </c>
      <c r="D6" s="62">
        <v>2000</v>
      </c>
      <c r="E6" s="62">
        <v>2000</v>
      </c>
      <c r="F6" s="62">
        <v>7000</v>
      </c>
      <c r="G6" s="65">
        <v>-2000</v>
      </c>
      <c r="H6" s="58">
        <v>5000</v>
      </c>
      <c r="I6" s="58">
        <v>5000</v>
      </c>
    </row>
    <row r="7" spans="1:9" ht="29">
      <c r="A7" s="60" t="s">
        <v>55</v>
      </c>
      <c r="B7" s="62">
        <v>4938.93</v>
      </c>
      <c r="C7" s="62">
        <v>0</v>
      </c>
      <c r="D7" s="62">
        <v>0</v>
      </c>
      <c r="E7" s="62">
        <v>1200</v>
      </c>
      <c r="F7" s="62">
        <v>6138.93</v>
      </c>
      <c r="G7" s="58">
        <v>0</v>
      </c>
      <c r="H7" s="58">
        <v>6138.93</v>
      </c>
      <c r="I7" s="58">
        <v>7000</v>
      </c>
    </row>
    <row r="8" spans="1:9" ht="29">
      <c r="A8" s="60" t="s">
        <v>28</v>
      </c>
      <c r="B8" s="62">
        <v>2500</v>
      </c>
      <c r="C8" s="62">
        <v>-79.7</v>
      </c>
      <c r="D8" s="62">
        <v>0</v>
      </c>
      <c r="E8" s="62">
        <v>0</v>
      </c>
      <c r="F8" s="62">
        <v>2420.3000000000002</v>
      </c>
      <c r="G8" s="58">
        <v>0</v>
      </c>
      <c r="H8" s="58">
        <v>2420.3000000000002</v>
      </c>
      <c r="I8" s="58">
        <v>2500</v>
      </c>
    </row>
    <row r="9" spans="1:9">
      <c r="A9" s="60"/>
      <c r="B9" s="62"/>
      <c r="C9" s="62"/>
      <c r="D9" s="62"/>
      <c r="E9" s="62"/>
      <c r="F9" s="62"/>
      <c r="G9" s="58"/>
      <c r="H9" s="58"/>
      <c r="I9" s="58"/>
    </row>
    <row r="10" spans="1:9" ht="29">
      <c r="A10" s="60" t="s">
        <v>56</v>
      </c>
      <c r="B10" s="62">
        <v>7000</v>
      </c>
      <c r="C10" s="62">
        <v>0</v>
      </c>
      <c r="D10" s="62">
        <v>0</v>
      </c>
      <c r="E10" s="62">
        <v>0</v>
      </c>
      <c r="F10" s="62">
        <v>7000</v>
      </c>
      <c r="G10" s="58">
        <v>0</v>
      </c>
      <c r="H10" s="58">
        <v>7000</v>
      </c>
      <c r="I10" s="58">
        <v>7000</v>
      </c>
    </row>
    <row r="11" spans="1:9" ht="29">
      <c r="A11" s="60" t="s">
        <v>29</v>
      </c>
      <c r="B11" s="62">
        <v>2374.04</v>
      </c>
      <c r="C11" s="62">
        <v>-290.77</v>
      </c>
      <c r="D11" s="62">
        <v>0</v>
      </c>
      <c r="E11" s="62">
        <v>0</v>
      </c>
      <c r="F11" s="62">
        <v>2083.27</v>
      </c>
      <c r="G11" s="58">
        <v>0</v>
      </c>
      <c r="H11" s="58">
        <v>2083.27</v>
      </c>
      <c r="I11" s="58">
        <v>2500</v>
      </c>
    </row>
    <row r="12" spans="1:9">
      <c r="A12" s="60"/>
      <c r="B12" s="62"/>
      <c r="C12" s="62"/>
      <c r="D12" s="62"/>
      <c r="E12" s="62"/>
      <c r="F12" s="62"/>
      <c r="G12" s="58"/>
      <c r="H12" s="58"/>
      <c r="I12" s="58"/>
    </row>
    <row r="13" spans="1:9">
      <c r="A13" s="60" t="s">
        <v>30</v>
      </c>
      <c r="B13" s="62">
        <v>1000</v>
      </c>
      <c r="C13" s="62">
        <v>0</v>
      </c>
      <c r="D13" s="62">
        <v>0</v>
      </c>
      <c r="E13" s="62">
        <v>0</v>
      </c>
      <c r="F13" s="62">
        <v>1000</v>
      </c>
      <c r="G13" s="58">
        <v>0</v>
      </c>
      <c r="H13" s="58">
        <v>1000</v>
      </c>
      <c r="I13" s="58">
        <v>1000</v>
      </c>
    </row>
    <row r="14" spans="1:9">
      <c r="A14" s="60"/>
      <c r="B14" s="62"/>
      <c r="C14" s="62"/>
      <c r="D14" s="62"/>
      <c r="E14" s="62"/>
      <c r="F14" s="62"/>
      <c r="G14" s="58"/>
      <c r="H14" s="58"/>
      <c r="I14" s="58"/>
    </row>
    <row r="15" spans="1:9" ht="29">
      <c r="A15" s="60" t="s">
        <v>31</v>
      </c>
      <c r="B15" s="62">
        <v>72.25</v>
      </c>
      <c r="C15" s="62">
        <v>0</v>
      </c>
      <c r="D15" s="62">
        <v>0</v>
      </c>
      <c r="E15" s="62">
        <v>0</v>
      </c>
      <c r="F15" s="62">
        <v>72.25</v>
      </c>
      <c r="G15" s="58">
        <v>0</v>
      </c>
      <c r="H15" s="58">
        <v>72.25</v>
      </c>
      <c r="I15" s="58">
        <v>0</v>
      </c>
    </row>
    <row r="16" spans="1:9">
      <c r="A16" s="60"/>
      <c r="B16" s="62"/>
      <c r="C16" s="62"/>
      <c r="D16" s="62"/>
      <c r="E16" s="62"/>
      <c r="F16" s="62"/>
      <c r="G16" s="58"/>
      <c r="H16" s="58"/>
      <c r="I16" s="58" t="s">
        <v>32</v>
      </c>
    </row>
    <row r="17" spans="1:9">
      <c r="A17" s="56" t="s">
        <v>16</v>
      </c>
      <c r="B17" s="64">
        <v>33243.06</v>
      </c>
      <c r="C17" s="64">
        <v>-13972.86</v>
      </c>
      <c r="D17" s="64">
        <v>3290</v>
      </c>
      <c r="E17" s="64">
        <v>6650</v>
      </c>
      <c r="F17" s="64">
        <v>29210.2</v>
      </c>
      <c r="G17" s="57">
        <v>-2000</v>
      </c>
      <c r="H17" s="57">
        <v>27210.2</v>
      </c>
      <c r="I17" s="57">
        <v>37500</v>
      </c>
    </row>
    <row r="19" spans="1:9">
      <c r="A19" s="55"/>
      <c r="B19" s="55"/>
      <c r="C19" s="55"/>
      <c r="D19" s="55"/>
      <c r="E19" s="55"/>
      <c r="F19" s="55"/>
      <c r="G19" s="55"/>
      <c r="H19" s="55" t="s">
        <v>53</v>
      </c>
      <c r="I19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81DD9A37A074B8DEC9F00114B34F2" ma:contentTypeVersion="11" ma:contentTypeDescription="Create a new document." ma:contentTypeScope="" ma:versionID="dda7d975412b77e82d971ada586231f7">
  <xsd:schema xmlns:xsd="http://www.w3.org/2001/XMLSchema" xmlns:xs="http://www.w3.org/2001/XMLSchema" xmlns:p="http://schemas.microsoft.com/office/2006/metadata/properties" xmlns:ns3="c6951ddd-356c-4231-b575-b92f23d7d7b2" xmlns:ns4="dd694f52-c9b5-477f-8df7-0a2727c57b09" targetNamespace="http://schemas.microsoft.com/office/2006/metadata/properties" ma:root="true" ma:fieldsID="7dc384464168df8c353f55b81ec34d2e" ns3:_="" ns4:_="">
    <xsd:import namespace="c6951ddd-356c-4231-b575-b92f23d7d7b2"/>
    <xsd:import namespace="dd694f52-c9b5-477f-8df7-0a2727c57b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51ddd-356c-4231-b575-b92f23d7d7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94f52-c9b5-477f-8df7-0a2727c57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FAE56-9DFC-4A65-A232-7C3F5E4B9D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AE8D1-7378-4879-A631-95B9F7DD32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2AFF20-DAEC-4D68-8D29-9D7CCFE08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51ddd-356c-4231-b575-b92f23d7d7b2"/>
    <ds:schemaRef ds:uri="dd694f52-c9b5-477f-8df7-0a2727c57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Budget vs Actual</vt:lpstr>
      <vt:lpstr>2021 Final Budget</vt:lpstr>
      <vt:lpstr>2019 Retained Earning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Scholz, Kelly</dc:creator>
  <cp:lastModifiedBy>Scholz, Kelly</cp:lastModifiedBy>
  <cp:lastPrinted>2018-12-13T22:39:08Z</cp:lastPrinted>
  <dcterms:created xsi:type="dcterms:W3CDTF">2015-12-04T15:43:51Z</dcterms:created>
  <dcterms:modified xsi:type="dcterms:W3CDTF">2020-12-13T20:07:12Z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0x010100CBE81DD9A37A074B8DEC9F00114B34F2</vt:lpwstr>
  </property>
</Properties>
</file>